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\Downloads\"/>
    </mc:Choice>
  </mc:AlternateContent>
  <xr:revisionPtr revIDLastSave="0" documentId="8_{D988BDA3-BEC0-4086-BAF4-ECAD36971259}" xr6:coauthVersionLast="47" xr6:coauthVersionMax="47" xr10:uidLastSave="{00000000-0000-0000-0000-000000000000}"/>
  <bookViews>
    <workbookView xWindow="38280" yWindow="-120" windowWidth="29040" windowHeight="15840" xr2:uid="{4ED302E7-6830-4AA4-A99E-E772B8A981E9}"/>
  </bookViews>
  <sheets>
    <sheet name="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_IntlFixup" hidden="1">TRUE</definedName>
    <definedName name="_abc" hidden="1">'[2]ANALISIS STO DGO'!#REF!</definedName>
    <definedName name="_ana" hidden="1">'[2]ANALISIS STO DGO'!#REF!</definedName>
    <definedName name="_Ana1" hidden="1">'[2]ANALISIS STO DGO'!#REF!</definedName>
    <definedName name="_Ana2" hidden="1">'[2]ANALISIS STO DGO'!#REF!</definedName>
    <definedName name="_Fill" hidden="1">#REF!</definedName>
    <definedName name="_fko5" hidden="1">'[2]ANALISIS STO DGO'!#REF!</definedName>
    <definedName name="_fskj" hidden="1">'[2]ANALISIS STO DGO'!#REF!</definedName>
    <definedName name="_gfsdog" hidden="1">'[2]ANALISIS STO DGO'!#REF!</definedName>
    <definedName name="_Iros" hidden="1">'[2]ANALISIS STO DGO'!#REF!</definedName>
    <definedName name="_jkeu" hidden="1">'[2]ANALISIS STO DGO'!#REF!</definedName>
    <definedName name="_Key1" hidden="1">'[2]ANALISIS STO DGO'!#REF!</definedName>
    <definedName name="_Key2" hidden="1">'[2]ANALISIS STO DGO'!#REF!</definedName>
    <definedName name="_Key3" hidden="1">'[2]ANALISIS STO DGO'!#REF!</definedName>
    <definedName name="_key5" hidden="1">'[4]ANALISIS STO DGO'!#REF!</definedName>
    <definedName name="_kEYYA" hidden="1">'[5]ANALISIS STO DGO'!#REF!</definedName>
    <definedName name="_kfe" hidden="1">'[2]ANALISIS STO DGO'!#REF!</definedName>
    <definedName name="_kfre" hidden="1">'[2]ANALISIS STO DGO'!#REF!</definedName>
    <definedName name="_mario" hidden="1">'[2]ANALISIS STO DGO'!#REF!</definedName>
    <definedName name="_mnb" hidden="1">'[2]ANALISIS STO DGO'!#REF!</definedName>
    <definedName name="_Mont" hidden="1">'[2]ANALISIS STO DGO'!#REF!</definedName>
    <definedName name="_Ofl5" hidden="1">'[2]ANALISIS STO DGO'!#REF!</definedName>
    <definedName name="_Order1" hidden="1">255</definedName>
    <definedName name="_Order2" hidden="1">255</definedName>
    <definedName name="_pedro" hidden="1">'[2]ANALISIS STO DGO'!#REF!</definedName>
    <definedName name="_Per" hidden="1">'[2]ANALISIS STO DGO'!#REF!</definedName>
    <definedName name="_perto" hidden="1">'[2]ANALISIS STO DGO'!#REF!</definedName>
    <definedName name="_poer" hidden="1">'[2]ANALISIS STO DGO'!#REF!</definedName>
    <definedName name="_Port" hidden="1">'[2]ANALISIS STO DGO'!#REF!</definedName>
    <definedName name="_Regression_Int" hidden="1">1</definedName>
    <definedName name="_sogr" hidden="1">'[2]ANALISIS STO DGO'!#REF!</definedName>
    <definedName name="_sor" hidden="1">'[2]ANALISIS STO DGO'!#REF!</definedName>
    <definedName name="_Sort" hidden="1">'[2]ANALISIS STO DGO'!#REF!</definedName>
    <definedName name="_sr" hidden="1">'[2]ANALISIS STO DGO'!#REF!</definedName>
    <definedName name="_sum" hidden="1">'[2]ANALISIS STO DGO'!#REF!</definedName>
    <definedName name="_valvulas" hidden="1">'[2]ANALISIS STO DGO'!#REF!</definedName>
    <definedName name="A" hidden="1">{#N/A,#N/A,FALSE,"Planilha";#N/A,#N/A,FALSE,"Resumo";#N/A,#N/A,FALSE,"Fisico";#N/A,#N/A,FALSE,"Financeiro";#N/A,#N/A,FALSE,"Financeiro"}</definedName>
    <definedName name="A_1" hidden="1">{#N/A,#N/A,FALSE,"Planilha";#N/A,#N/A,FALSE,"Resumo";#N/A,#N/A,FALSE,"Fisico";#N/A,#N/A,FALSE,"Financeiro";#N/A,#N/A,FALSE,"Financeiro"}</definedName>
    <definedName name="A_2" hidden="1">{#N/A,#N/A,FALSE,"Planilha";#N/A,#N/A,FALSE,"Resumo";#N/A,#N/A,FALSE,"Fisico";#N/A,#N/A,FALSE,"Financeiro";#N/A,#N/A,FALSE,"Financeiro"}</definedName>
    <definedName name="adm.a" hidden="1">'[2]ANALISIS STO DGO'!#REF!</definedName>
    <definedName name="ADMBL" hidden="1">'[2]ANALISIS STO DGO'!#REF!</definedName>
    <definedName name="alejos" hidden="1">'[2]ANALISIS STO DGO'!#REF!</definedName>
    <definedName name="are" hidden="1">'[2]ANALISIS STO DGO'!#REF!</definedName>
    <definedName name="bombeo" hidden="1">'[2]ANALISIS STO DGO'!#REF!</definedName>
    <definedName name="bUENO" hidden="1">'[2]ANALISIS STO DGO'!#REF!</definedName>
    <definedName name="bult" hidden="1">'[2]ANALISIS STO DGO'!#REF!</definedName>
    <definedName name="bxcv" hidden="1">'[2]ANALISIS STO DGO'!#REF!</definedName>
    <definedName name="COAND" hidden="1">'[2]ANALISIS STO DGO'!#REF!</definedName>
    <definedName name="cOR" hidden="1">'[2]ANALISIS STO DGO'!#REF!</definedName>
    <definedName name="cosa" hidden="1">'[2]ANALISIS STO DGO'!#REF!</definedName>
    <definedName name="cvrer" hidden="1">'[2]ANALISIS STO DGO'!#REF!</definedName>
    <definedName name="cvxs" hidden="1">'[2]ANALISIS STO DGO'!#REF!</definedName>
    <definedName name="d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dIOS" hidden="1">'[2]ANALISIS STO DGO'!#REF!</definedName>
    <definedName name="dsd" hidden="1">'[2]ANALISIS STO DGO'!#REF!</definedName>
    <definedName name="EMERGE" hidden="1">'[2]ANALISIS STO DGO'!#REF!</definedName>
    <definedName name="EMERGENCY" hidden="1">'[2]ANALISIS STO DGO'!#REF!</definedName>
    <definedName name="equipos" hidden="1">'[2]ANALISIS STO DGO'!#REF!</definedName>
    <definedName name="ere" hidden="1">'[6]ANALISIS STO DGO'!#REF!</definedName>
    <definedName name="erterter" hidden="1">'[2]ANALISIS STO DGO'!#REF!</definedName>
    <definedName name="erwetet" hidden="1">'[2]ANALISIS STO DGO'!#REF!</definedName>
    <definedName name="fd" hidden="1">'[7]ANALISIS STO DGO'!#REF!</definedName>
    <definedName name="FEO" hidden="1">'[2]ANALISIS STO DGO'!#REF!</definedName>
    <definedName name="FF" hidden="1">#REF!</definedName>
    <definedName name="ffff" hidden="1">#REF!</definedName>
    <definedName name="fioa" hidden="1">'[2]ANALISIS STO DGO'!#REF!</definedName>
    <definedName name="fionl" hidden="1">'[2]ANALISIS STO DGO'!#REF!</definedName>
    <definedName name="fkep" hidden="1">'[2]ANALISIS STO DGO'!#REF!</definedName>
    <definedName name="fsadfasdf" hidden="1">'[2]ANALISIS STO DGO'!#REF!</definedName>
    <definedName name="fsdfklj" hidden="1">'[2]ANALISIS STO DGO'!#REF!</definedName>
    <definedName name="Garcia" hidden="1">'[2]ANALISIS STO DGO'!#REF!</definedName>
    <definedName name="GFGFF" hidden="1">#REF!</definedName>
    <definedName name="gfj" hidden="1">'[2]ANALISIS STO DGO'!#REF!</definedName>
    <definedName name="GFSG" hidden="1">#REF!</definedName>
    <definedName name="ghg" hidden="1">'[2]ANALISIS STO DGO'!#REF!</definedName>
    <definedName name="GOSEI" hidden="1">'[2]ANALISIS STO DGO'!#REF!</definedName>
    <definedName name="h" hidden="1">'[2]ANALISIS STO DGO'!#REF!</definedName>
    <definedName name="hola" hidden="1">#REF!</definedName>
    <definedName name="htyrt" hidden="1">'[2]ANALISIS STO DGO'!#REF!</definedName>
    <definedName name="ilsa" hidden="1">'[2]ANALISIS STO DGO'!#REF!</definedName>
    <definedName name="jfuoe" hidden="1">'[2]ANALISIS STO DGO'!#REF!</definedName>
    <definedName name="jiro" hidden="1">'[2]ANALISIS STO DGO'!#REF!</definedName>
    <definedName name="key" hidden="1">#REF!</definedName>
    <definedName name="lb" hidden="1">#REF!</definedName>
    <definedName name="LINE" hidden="1">'[2]ANALISIS STO DGO'!#REF!</definedName>
    <definedName name="lineout" hidden="1">'[2]ANALISIS STO DGO'!#REF!</definedName>
    <definedName name="lios" hidden="1">'[2]ANALISIS STO DGO'!#REF!</definedName>
    <definedName name="lipo" hidden="1">'[2]ANALISIS STO DGO'!#REF!</definedName>
    <definedName name="lor" hidden="1">'[2]ANALISIS STO DGO'!#REF!</definedName>
    <definedName name="M" hidden="1">#REF!</definedName>
    <definedName name="mandar" hidden="1">'[2]ANALISIS STO DGO'!#REF!</definedName>
    <definedName name="marian" hidden="1">'[2]ANALISIS STO DGO'!#REF!</definedName>
    <definedName name="Melina" hidden="1">'[2]ANALISIS STO DGO'!#REF!</definedName>
    <definedName name="mico" hidden="1">'[2]ANALISIS STO DGO'!#REF!</definedName>
    <definedName name="Mion" hidden="1">'[2]ANALISIS STO DGO'!#REF!</definedName>
    <definedName name="miuo" hidden="1">'[2]ANALISIS STO DGO'!#REF!</definedName>
    <definedName name="miutop" hidden="1">'[2]ANALISIS STO DGO'!#REF!</definedName>
    <definedName name="mmmmm" hidden="1">{#N/A,#N/A,FALSE,"Planilha";#N/A,#N/A,FALSE,"Resumo";#N/A,#N/A,FALSE,"Fisico";#N/A,#N/A,FALSE,"Financeiro";#N/A,#N/A,FALSE,"Financeiro"}</definedName>
    <definedName name="mmmmm_1" hidden="1">{#N/A,#N/A,FALSE,"Planilha";#N/A,#N/A,FALSE,"Resumo";#N/A,#N/A,FALSE,"Fisico";#N/A,#N/A,FALSE,"Financeiro";#N/A,#N/A,FALSE,"Financeiro"}</definedName>
    <definedName name="mmmmm_2" hidden="1">{#N/A,#N/A,FALSE,"Planilha";#N/A,#N/A,FALSE,"Resumo";#N/A,#N/A,FALSE,"Fisico";#N/A,#N/A,FALSE,"Financeiro";#N/A,#N/A,FALSE,"Financeiro"}</definedName>
    <definedName name="montilla" hidden="1">'[2]ANALISIS STO DGO'!#REF!</definedName>
    <definedName name="muro" hidden="1">'[2]ANALISIS STO DGO'!#REF!</definedName>
    <definedName name="nada" hidden="1">'[2]ANALISIS STO DGO'!#REF!</definedName>
    <definedName name="nion" hidden="1">'[2]ANALISIS STO DGO'!#REF!</definedName>
    <definedName name="nuil" hidden="1">'[2]ANALISIS STO DGO'!#REF!</definedName>
    <definedName name="Olga" hidden="1">'[2]ANALISIS STO DGO'!#REF!</definedName>
    <definedName name="paroi" hidden="1">'[2]ANALISIS STO DGO'!#REF!</definedName>
    <definedName name="PEDRO" hidden="1">'[2]ANALISIS STO DGO'!#REF!</definedName>
    <definedName name="pEOS" hidden="1">'[2]ANALISIS STO DGO'!#REF!</definedName>
    <definedName name="pero" hidden="1">'[2]ANALISIS STO DGO'!#REF!</definedName>
    <definedName name="perot" hidden="1">'[2]ANALISIS STO DGO'!#REF!</definedName>
    <definedName name="poiu" hidden="1">'[2]ANALISIS STO DGO'!#REF!</definedName>
    <definedName name="port" hidden="1">'[2]ANALISIS STO DGO'!#REF!</definedName>
    <definedName name="_xlnm.Print_Area" localSheetId="0">Partidas!$A$1:$G$47</definedName>
    <definedName name="puerto" hidden="1">'[2]ANALISIS STO DGO'!#REF!</definedName>
    <definedName name="QQQ" hidden="1">'[2]ANALISIS STO DGO'!#REF!</definedName>
    <definedName name="QUER" hidden="1">'[2]ANALISIS STO DGO'!#REF!</definedName>
    <definedName name="qwer" hidden="1">'[2]ANALISIS STO DGO'!#REF!</definedName>
    <definedName name="raul" hidden="1">'[2]ANALISIS STO DGO'!#REF!</definedName>
    <definedName name="retret" hidden="1">'[2]ANALISIS STO DGO'!#REF!</definedName>
    <definedName name="rqwrwe" hidden="1">'[2]ANALISIS STO DGO'!#REF!</definedName>
    <definedName name="rsde" hidden="1">'[2]ANALISIS STO DGO'!#REF!</definedName>
    <definedName name="santos" hidden="1">'[2]ANALISIS STO DGO'!#REF!</definedName>
    <definedName name="sdfsdl" hidden="1">'[2]ANALISIS STO DGO'!#REF!</definedName>
    <definedName name="sdsdf" hidden="1">'[2]ANALISIS STO DGO'!#REF!</definedName>
    <definedName name="sistema" hidden="1">'[2]ANALISIS STO DGO'!#REF!</definedName>
    <definedName name="sor" hidden="1">'[2]ANALISIS STO DGO'!#REF!</definedName>
    <definedName name="sort" hidden="1">'[2]ANALISIS STO DGO'!#REF!</definedName>
    <definedName name="super" hidden="1">'[2]ANALISIS STO DGO'!#REF!</definedName>
    <definedName name="tiop" hidden="1">'[2]ANALISIS STO DGO'!#REF!</definedName>
    <definedName name="toldo" hidden="1">'[2]ANALISIS STO DGO'!#REF!</definedName>
    <definedName name="tratamiento" hidden="1">'[2]ANALISIS STO DGO'!#REF!</definedName>
    <definedName name="TUERRES" hidden="1">'[2]ANALISIS STO DGO'!#REF!</definedName>
    <definedName name="Turo" hidden="1">'[2]ANALISIS STO DGO'!#REF!</definedName>
    <definedName name="Val" hidden="1">'[2]ANALISIS STO DGO'!#REF!</definedName>
    <definedName name="Valve" hidden="1">'[2]ANALISIS STO DGO'!#REF!</definedName>
    <definedName name="valvulas" hidden="1">'[2]ANALISIS STO DGO'!#REF!</definedName>
    <definedName name="vzxcvsdfsf" hidden="1">'[2]ANALISIS STO DGO'!#REF!</definedName>
    <definedName name="WARE" hidden="1">'[2]ANALISIS STO DGO'!#REF!</definedName>
    <definedName name="ware." hidden="1">'[2]ANALISIS STO DGO'!#REF!</definedName>
    <definedName name="ware.1" hidden="1">'[2]ANALISIS STO DGO'!#REF!</definedName>
    <definedName name="WAREHOUSE" hidden="1">'[2]ANALISIS STO DGO'!#REF!</definedName>
    <definedName name="was" hidden="1">'[2]ANALISIS STO DGO'!#REF!</definedName>
    <definedName name="wert0" hidden="1">#REF!</definedName>
    <definedName name="wilson" hidden="1">'[2]ANALISIS STO DGO'!#REF!</definedName>
    <definedName name="Wimaldy" hidden="1">'[2]ANALISIS STO DGO'!#REF!</definedName>
    <definedName name="wrn.Orçamento." hidden="1">{#N/A,#N/A,FALSE,"Planilha";#N/A,#N/A,FALSE,"Resumo";#N/A,#N/A,FALSE,"Fisico";#N/A,#N/A,FALSE,"Financeiro";#N/A,#N/A,FALSE,"Financeiro"}</definedName>
    <definedName name="wrn.Orçamento._1" hidden="1">{#N/A,#N/A,FALSE,"Planilha";#N/A,#N/A,FALSE,"Resumo";#N/A,#N/A,FALSE,"Fisico";#N/A,#N/A,FALSE,"Financeiro";#N/A,#N/A,FALSE,"Financeiro"}</definedName>
    <definedName name="wrn.Orçamento._2" hidden="1">{#N/A,#N/A,FALSE,"Planilha";#N/A,#N/A,FALSE,"Resumo";#N/A,#N/A,FALSE,"Fisico";#N/A,#N/A,FALSE,"Financeiro";#N/A,#N/A,FALSE,"Financeiro"}</definedName>
    <definedName name="xoiot" hidden="1">'[2]ANALISIS STO DGO'!#REF!</definedName>
    <definedName name="Yonu" hidden="1">'[2]ANALISIS STO DGO'!#REF!</definedName>
    <definedName name="YOSOY" hidden="1">'[2]ANALISIS STO DGO'!#REF!</definedName>
    <definedName name="yreyrt" hidden="1">'[2]ANALISIS STO DGO'!#REF!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F33" i="1" s="1"/>
  <c r="G32" i="1" s="1"/>
  <c r="A33" i="1"/>
  <c r="A32" i="1"/>
  <c r="A28" i="1"/>
  <c r="A29" i="1" s="1"/>
  <c r="A30" i="1" s="1"/>
  <c r="C25" i="1"/>
  <c r="C30" i="1" s="1"/>
  <c r="F30" i="1" s="1"/>
  <c r="C23" i="1"/>
  <c r="F23" i="1" s="1"/>
  <c r="G22" i="1" s="1"/>
  <c r="A22" i="1"/>
  <c r="A23" i="1" s="1"/>
  <c r="C20" i="1"/>
  <c r="F20" i="1" s="1"/>
  <c r="C19" i="1"/>
  <c r="F19" i="1" s="1"/>
  <c r="A17" i="1"/>
  <c r="A18" i="1" s="1"/>
  <c r="A19" i="1" s="1"/>
  <c r="A20" i="1" s="1"/>
  <c r="C14" i="1"/>
  <c r="F14" i="1" s="1"/>
  <c r="A14" i="1"/>
  <c r="G13" i="1" l="1"/>
  <c r="C17" i="1"/>
  <c r="C28" i="1"/>
  <c r="C29" i="1" l="1"/>
  <c r="F29" i="1" s="1"/>
  <c r="F28" i="1"/>
  <c r="G27" i="1" s="1"/>
  <c r="C18" i="1"/>
  <c r="F18" i="1" s="1"/>
  <c r="F17" i="1"/>
  <c r="G16" i="1" l="1"/>
  <c r="G35" i="1" l="1"/>
  <c r="E43" i="1" l="1"/>
  <c r="E38" i="1"/>
  <c r="F38" i="1" s="1"/>
  <c r="E41" i="1"/>
  <c r="F41" i="1" s="1"/>
  <c r="E40" i="1"/>
  <c r="F40" i="1" s="1"/>
  <c r="E39" i="1"/>
  <c r="F39" i="1" s="1"/>
  <c r="E44" i="1"/>
  <c r="F44" i="1" s="1"/>
  <c r="E42" i="1"/>
  <c r="F42" i="1" s="1"/>
  <c r="F48" i="1" l="1"/>
  <c r="F46" i="1"/>
  <c r="F43" i="1"/>
  <c r="E46" i="1" s="1"/>
  <c r="G37" i="1" l="1"/>
  <c r="G48" i="1" s="1"/>
</calcChain>
</file>

<file path=xl/sharedStrings.xml><?xml version="1.0" encoding="utf-8"?>
<sst xmlns="http://schemas.openxmlformats.org/spreadsheetml/2006/main" count="60" uniqueCount="44">
  <si>
    <t xml:space="preserve">ESTIMADO DE COSTOS 
</t>
  </si>
  <si>
    <r>
      <t xml:space="preserve">PROVINCIA: </t>
    </r>
    <r>
      <rPr>
        <b/>
        <sz val="12"/>
        <rFont val="Arial"/>
        <family val="2"/>
      </rPr>
      <t>SAMANA</t>
    </r>
  </si>
  <si>
    <r>
      <rPr>
        <sz val="12"/>
        <rFont val="Arial"/>
        <family val="2"/>
      </rPr>
      <t>MUNICIPIO:</t>
    </r>
    <r>
      <rPr>
        <b/>
        <sz val="12"/>
        <rFont val="Arial"/>
        <family val="2"/>
      </rPr>
      <t xml:space="preserve"> SANCHEZ</t>
    </r>
  </si>
  <si>
    <r>
      <rPr>
        <sz val="12"/>
        <rFont val="Arial"/>
        <family val="2"/>
      </rPr>
      <t xml:space="preserve">TIPO DE OBRA: </t>
    </r>
    <r>
      <rPr>
        <b/>
        <sz val="12"/>
        <rFont val="Arial"/>
        <family val="2"/>
      </rPr>
      <t>CONSTRUCCION DE ACERAS Y CONTENES</t>
    </r>
  </si>
  <si>
    <r>
      <rPr>
        <sz val="12"/>
        <rFont val="Arial"/>
        <family val="2"/>
      </rPr>
      <t xml:space="preserve">FECHA: </t>
    </r>
    <r>
      <rPr>
        <b/>
        <sz val="12"/>
        <rFont val="Arial"/>
        <family val="2"/>
      </rPr>
      <t xml:space="preserve"> noviembre del 2025</t>
    </r>
  </si>
  <si>
    <t>Ítem</t>
  </si>
  <si>
    <t>PARTIDAS</t>
  </si>
  <si>
    <t>CANTIDAD</t>
  </si>
  <si>
    <t>UNIDAD</t>
  </si>
  <si>
    <t>PRECIO UNITARIO</t>
  </si>
  <si>
    <t xml:space="preserve">VALOR </t>
  </si>
  <si>
    <t>TOTAL</t>
  </si>
  <si>
    <t>A.</t>
  </si>
  <si>
    <t>CONTENES</t>
  </si>
  <si>
    <t>TRABAJOS GENERALES</t>
  </si>
  <si>
    <t xml:space="preserve">Replanteo Topografico Inicial </t>
  </si>
  <si>
    <t>M</t>
  </si>
  <si>
    <t>MOVIMIENTO DE TIERRA</t>
  </si>
  <si>
    <t>Excavacion de plantilla</t>
  </si>
  <si>
    <t>m3n</t>
  </si>
  <si>
    <t>Bote de Material (F = 1.25)</t>
  </si>
  <si>
    <t>Relleno compactado</t>
  </si>
  <si>
    <t>m3c</t>
  </si>
  <si>
    <t xml:space="preserve">Telford en piedra </t>
  </si>
  <si>
    <t>HORMIGON SIMPLE</t>
  </si>
  <si>
    <t xml:space="preserve">Contenes </t>
  </si>
  <si>
    <t>m</t>
  </si>
  <si>
    <t>B.</t>
  </si>
  <si>
    <t>ACERAS</t>
  </si>
  <si>
    <t xml:space="preserve">Excavacion </t>
  </si>
  <si>
    <t>Acera Violinada</t>
  </si>
  <si>
    <t>m2</t>
  </si>
  <si>
    <t>TOTAL COSTOS DIRECTOS (A+B)</t>
  </si>
  <si>
    <t>GASTOS INDIRECTOS</t>
  </si>
  <si>
    <t>Gastos Administrativos</t>
  </si>
  <si>
    <t>%</t>
  </si>
  <si>
    <t>Transporte</t>
  </si>
  <si>
    <t>Seguros y Fianzas</t>
  </si>
  <si>
    <t>Liquidación y Prestaciones</t>
  </si>
  <si>
    <t>CODIA</t>
  </si>
  <si>
    <t>Dirección Técnica</t>
  </si>
  <si>
    <t xml:space="preserve">Supervision </t>
  </si>
  <si>
    <t>ITBIS (07-2007)</t>
  </si>
  <si>
    <t>TOTAL GENERAL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</si>
</sst>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2"/>
      <name val="Arial"/>
      <family val="2"/>
    </font>
    <font>
      <sz val="12"/>
      <name val="Arial"/>
      <family val="2"/>
    </font>
    <font>
      <b/>
      <sz val="22"/>
      <name val="Tahoma"/>
      <family val="2"/>
    </font>
    <font>
      <sz val="12"/>
      <name val="Tahoma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8"/>
      <name val="Tahoma"/>
      <family val="2"/>
    </font>
    <font>
      <b/>
      <sz val="1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rgb="FFBFBFBF"/>
      </top>
      <bottom/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FBFBF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5">
    <xf numFmtId="39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7">
    <xf numFmtId="39" fontId="0" fillId="0" borderId="0" xfId="0"/>
    <xf numFmtId="39" fontId="2" fillId="2" borderId="0" xfId="0" applyFont="1" applyFill="1" applyAlignment="1">
      <alignment horizontal="center" vertical="center"/>
    </xf>
    <xf numFmtId="39" fontId="3" fillId="2" borderId="0" xfId="0" applyFont="1" applyFill="1" applyAlignment="1">
      <alignment vertical="center"/>
    </xf>
    <xf numFmtId="44" fontId="3" fillId="2" borderId="0" xfId="2" applyFont="1" applyFill="1" applyBorder="1" applyAlignment="1">
      <alignment vertical="center"/>
    </xf>
    <xf numFmtId="39" fontId="1" fillId="3" borderId="0" xfId="0" applyFont="1" applyFill="1" applyAlignment="1">
      <alignment horizontal="left"/>
    </xf>
    <xf numFmtId="39" fontId="3" fillId="2" borderId="0" xfId="0" applyFont="1" applyFill="1" applyAlignment="1">
      <alignment horizontal="center" vertical="center"/>
    </xf>
    <xf numFmtId="39" fontId="4" fillId="3" borderId="0" xfId="0" applyFont="1" applyFill="1"/>
    <xf numFmtId="39" fontId="1" fillId="3" borderId="0" xfId="0" applyFont="1" applyFill="1"/>
    <xf numFmtId="39" fontId="5" fillId="4" borderId="1" xfId="0" applyFont="1" applyFill="1" applyBorder="1" applyAlignment="1">
      <alignment horizontal="center" vertical="center"/>
    </xf>
    <xf numFmtId="39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/>
    </xf>
    <xf numFmtId="39" fontId="5" fillId="4" borderId="2" xfId="0" applyFont="1" applyFill="1" applyBorder="1" applyAlignment="1">
      <alignment horizontal="center" vertical="center"/>
    </xf>
    <xf numFmtId="39" fontId="5" fillId="4" borderId="3" xfId="0" applyFont="1" applyFill="1" applyBorder="1" applyAlignment="1">
      <alignment horizontal="center" vertical="center"/>
    </xf>
    <xf numFmtId="39" fontId="5" fillId="0" borderId="0" xfId="0" applyFont="1" applyAlignment="1">
      <alignment horizontal="center" vertical="center"/>
    </xf>
    <xf numFmtId="39" fontId="5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37" fontId="5" fillId="5" borderId="1" xfId="0" applyNumberFormat="1" applyFont="1" applyFill="1" applyBorder="1" applyAlignment="1">
      <alignment horizontal="center" vertical="center"/>
    </xf>
    <xf numFmtId="39" fontId="5" fillId="5" borderId="2" xfId="0" applyFont="1" applyFill="1" applyBorder="1" applyAlignment="1">
      <alignment vertical="center" wrapText="1"/>
    </xf>
    <xf numFmtId="43" fontId="3" fillId="5" borderId="2" xfId="1" applyFont="1" applyFill="1" applyBorder="1" applyAlignment="1">
      <alignment vertical="center"/>
    </xf>
    <xf numFmtId="39" fontId="3" fillId="5" borderId="2" xfId="0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vertical="center"/>
    </xf>
    <xf numFmtId="43" fontId="5" fillId="5" borderId="4" xfId="1" applyFont="1" applyFill="1" applyBorder="1" applyAlignment="1">
      <alignment vertical="center"/>
    </xf>
    <xf numFmtId="43" fontId="3" fillId="2" borderId="0" xfId="1" applyFont="1" applyFill="1" applyAlignment="1">
      <alignment vertical="center"/>
    </xf>
    <xf numFmtId="37" fontId="5" fillId="6" borderId="1" xfId="0" applyNumberFormat="1" applyFont="1" applyFill="1" applyBorder="1" applyAlignment="1">
      <alignment horizontal="center" vertical="center"/>
    </xf>
    <xf numFmtId="39" fontId="5" fillId="6" borderId="2" xfId="0" applyFont="1" applyFill="1" applyBorder="1" applyAlignment="1">
      <alignment vertical="center" wrapText="1"/>
    </xf>
    <xf numFmtId="43" fontId="3" fillId="6" borderId="2" xfId="1" applyFont="1" applyFill="1" applyBorder="1" applyAlignment="1">
      <alignment vertical="center"/>
    </xf>
    <xf numFmtId="39" fontId="3" fillId="6" borderId="2" xfId="0" applyFont="1" applyFill="1" applyBorder="1" applyAlignment="1">
      <alignment horizontal="center" vertical="center"/>
    </xf>
    <xf numFmtId="43" fontId="3" fillId="6" borderId="3" xfId="1" applyFont="1" applyFill="1" applyBorder="1" applyAlignment="1">
      <alignment vertical="center"/>
    </xf>
    <xf numFmtId="43" fontId="5" fillId="6" borderId="4" xfId="1" applyFont="1" applyFill="1" applyBorder="1" applyAlignment="1">
      <alignment vertical="center"/>
    </xf>
    <xf numFmtId="39" fontId="3" fillId="2" borderId="5" xfId="0" applyFont="1" applyFill="1" applyBorder="1" applyAlignment="1">
      <alignment horizontal="right" vertical="center"/>
    </xf>
    <xf numFmtId="39" fontId="3" fillId="2" borderId="6" xfId="0" applyFont="1" applyFill="1" applyBorder="1" applyAlignment="1">
      <alignment vertical="center" wrapText="1"/>
    </xf>
    <xf numFmtId="43" fontId="3" fillId="2" borderId="6" xfId="1" applyFont="1" applyFill="1" applyBorder="1" applyAlignment="1">
      <alignment vertical="center"/>
    </xf>
    <xf numFmtId="39" fontId="3" fillId="2" borderId="6" xfId="0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vertical="center"/>
    </xf>
    <xf numFmtId="43" fontId="3" fillId="2" borderId="7" xfId="1" applyFont="1" applyFill="1" applyBorder="1" applyAlignment="1">
      <alignment vertical="center"/>
    </xf>
    <xf numFmtId="39" fontId="3" fillId="2" borderId="8" xfId="0" applyFont="1" applyFill="1" applyBorder="1" applyAlignment="1">
      <alignment horizontal="right" vertical="center"/>
    </xf>
    <xf numFmtId="39" fontId="3" fillId="2" borderId="9" xfId="0" applyFont="1" applyFill="1" applyBorder="1" applyAlignment="1">
      <alignment vertical="center" wrapText="1"/>
    </xf>
    <xf numFmtId="43" fontId="3" fillId="7" borderId="10" xfId="1" applyFont="1" applyFill="1" applyBorder="1" applyAlignment="1">
      <alignment vertical="center"/>
    </xf>
    <xf numFmtId="39" fontId="3" fillId="2" borderId="9" xfId="0" applyFont="1" applyFill="1" applyBorder="1" applyAlignment="1">
      <alignment horizontal="center" vertical="center"/>
    </xf>
    <xf numFmtId="43" fontId="3" fillId="0" borderId="9" xfId="1" applyFont="1" applyFill="1" applyBorder="1" applyAlignment="1">
      <alignment vertical="center"/>
    </xf>
    <xf numFmtId="43" fontId="3" fillId="2" borderId="9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39" fontId="3" fillId="2" borderId="12" xfId="0" applyFont="1" applyFill="1" applyBorder="1" applyAlignment="1">
      <alignment vertical="center" wrapText="1"/>
    </xf>
    <xf numFmtId="43" fontId="3" fillId="7" borderId="13" xfId="1" applyFont="1" applyFill="1" applyBorder="1" applyAlignment="1">
      <alignment vertical="center"/>
    </xf>
    <xf numFmtId="39" fontId="3" fillId="2" borderId="12" xfId="0" applyFont="1" applyFill="1" applyBorder="1" applyAlignment="1">
      <alignment horizontal="center" vertical="center"/>
    </xf>
    <xf numFmtId="43" fontId="3" fillId="0" borderId="12" xfId="1" applyFont="1" applyFill="1" applyBorder="1" applyAlignment="1">
      <alignment vertical="center"/>
    </xf>
    <xf numFmtId="43" fontId="3" fillId="2" borderId="12" xfId="1" applyFont="1" applyFill="1" applyBorder="1" applyAlignment="1">
      <alignment vertical="center"/>
    </xf>
    <xf numFmtId="43" fontId="0" fillId="0" borderId="0" xfId="0" applyNumberFormat="1"/>
    <xf numFmtId="39" fontId="3" fillId="2" borderId="14" xfId="0" applyFont="1" applyFill="1" applyBorder="1" applyAlignment="1">
      <alignment horizontal="right" vertical="center"/>
    </xf>
    <xf numFmtId="39" fontId="3" fillId="2" borderId="15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/>
    </xf>
    <xf numFmtId="39" fontId="3" fillId="2" borderId="15" xfId="0" applyFont="1" applyFill="1" applyBorder="1" applyAlignment="1">
      <alignment horizontal="center" vertical="center"/>
    </xf>
    <xf numFmtId="43" fontId="3" fillId="0" borderId="15" xfId="1" applyFont="1" applyFill="1" applyBorder="1" applyAlignment="1">
      <alignment vertical="center"/>
    </xf>
    <xf numFmtId="43" fontId="3" fillId="2" borderId="15" xfId="1" applyFont="1" applyFill="1" applyBorder="1" applyAlignment="1">
      <alignment vertical="center"/>
    </xf>
    <xf numFmtId="43" fontId="3" fillId="2" borderId="17" xfId="1" applyFont="1" applyFill="1" applyBorder="1" applyAlignment="1">
      <alignment vertical="center"/>
    </xf>
    <xf numFmtId="39" fontId="3" fillId="2" borderId="0" xfId="0" applyFont="1" applyFill="1" applyAlignment="1">
      <alignment horizontal="right" vertical="center"/>
    </xf>
    <xf numFmtId="39" fontId="5" fillId="2" borderId="0" xfId="0" applyFont="1" applyFill="1" applyAlignment="1">
      <alignment vertical="center" wrapText="1"/>
    </xf>
    <xf numFmtId="43" fontId="3" fillId="2" borderId="0" xfId="1" applyFont="1" applyFill="1" applyBorder="1" applyAlignment="1">
      <alignment vertical="center"/>
    </xf>
    <xf numFmtId="43" fontId="3" fillId="0" borderId="5" xfId="1" applyFont="1" applyFill="1" applyBorder="1" applyAlignment="1">
      <alignment horizontal="right" vertical="center"/>
    </xf>
    <xf numFmtId="39" fontId="3" fillId="0" borderId="6" xfId="0" applyFont="1" applyBorder="1" applyAlignment="1">
      <alignment vertical="center" wrapText="1"/>
    </xf>
    <xf numFmtId="39" fontId="3" fillId="0" borderId="6" xfId="0" applyFont="1" applyBorder="1" applyAlignment="1">
      <alignment horizontal="center" vertical="center"/>
    </xf>
    <xf numFmtId="43" fontId="3" fillId="0" borderId="7" xfId="1" applyFont="1" applyFill="1" applyBorder="1" applyAlignment="1">
      <alignment vertical="center"/>
    </xf>
    <xf numFmtId="43" fontId="1" fillId="0" borderId="0" xfId="0" applyNumberFormat="1" applyFont="1"/>
    <xf numFmtId="39" fontId="6" fillId="8" borderId="18" xfId="0" applyFont="1" applyFill="1" applyBorder="1" applyAlignment="1">
      <alignment horizontal="right" vertical="center"/>
    </xf>
    <xf numFmtId="39" fontId="6" fillId="8" borderId="19" xfId="0" applyFont="1" applyFill="1" applyBorder="1" applyAlignment="1">
      <alignment horizontal="right" vertical="center"/>
    </xf>
    <xf numFmtId="39" fontId="6" fillId="8" borderId="20" xfId="0" applyFont="1" applyFill="1" applyBorder="1" applyAlignment="1">
      <alignment horizontal="right" vertical="center"/>
    </xf>
    <xf numFmtId="43" fontId="6" fillId="8" borderId="4" xfId="1" applyFont="1" applyFill="1" applyBorder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0" fontId="7" fillId="2" borderId="0" xfId="0" applyNumberFormat="1" applyFont="1" applyFill="1" applyAlignment="1">
      <alignment horizontal="right" vertical="center"/>
    </xf>
    <xf numFmtId="10" fontId="8" fillId="2" borderId="0" xfId="3" applyNumberFormat="1" applyFont="1" applyFill="1" applyAlignment="1">
      <alignment horizontal="center" vertical="center"/>
    </xf>
    <xf numFmtId="39" fontId="5" fillId="9" borderId="1" xfId="0" applyFont="1" applyFill="1" applyBorder="1" applyAlignment="1">
      <alignment horizontal="right" vertical="center"/>
    </xf>
    <xf numFmtId="39" fontId="5" fillId="9" borderId="21" xfId="0" applyFont="1" applyFill="1" applyBorder="1" applyAlignment="1">
      <alignment vertical="center" wrapText="1"/>
    </xf>
    <xf numFmtId="43" fontId="5" fillId="9" borderId="19" xfId="1" applyFont="1" applyFill="1" applyBorder="1" applyAlignment="1">
      <alignment vertical="center" wrapText="1"/>
    </xf>
    <xf numFmtId="39" fontId="5" fillId="9" borderId="19" xfId="0" applyFont="1" applyFill="1" applyBorder="1" applyAlignment="1">
      <alignment vertical="center" wrapText="1"/>
    </xf>
    <xf numFmtId="39" fontId="5" fillId="9" borderId="20" xfId="0" applyFont="1" applyFill="1" applyBorder="1" applyAlignment="1">
      <alignment vertical="center" wrapText="1"/>
    </xf>
    <xf numFmtId="43" fontId="5" fillId="9" borderId="4" xfId="1" applyFont="1" applyFill="1" applyBorder="1" applyAlignment="1">
      <alignment vertical="center"/>
    </xf>
    <xf numFmtId="39" fontId="3" fillId="2" borderId="22" xfId="0" applyFont="1" applyFill="1" applyBorder="1" applyAlignment="1">
      <alignment horizontal="right" vertical="center"/>
    </xf>
    <xf numFmtId="39" fontId="3" fillId="2" borderId="23" xfId="0" applyFont="1" applyFill="1" applyBorder="1" applyAlignment="1">
      <alignment vertical="center" wrapText="1"/>
    </xf>
    <xf numFmtId="43" fontId="3" fillId="2" borderId="23" xfId="1" applyFont="1" applyFill="1" applyBorder="1" applyAlignment="1">
      <alignment vertical="center"/>
    </xf>
    <xf numFmtId="39" fontId="3" fillId="2" borderId="23" xfId="0" applyFont="1" applyFill="1" applyBorder="1" applyAlignment="1">
      <alignment horizontal="center" vertical="center"/>
    </xf>
    <xf numFmtId="43" fontId="3" fillId="2" borderId="24" xfId="1" applyFont="1" applyFill="1" applyBorder="1" applyAlignment="1">
      <alignment vertical="center"/>
    </xf>
    <xf numFmtId="39" fontId="3" fillId="2" borderId="25" xfId="0" applyFont="1" applyFill="1" applyBorder="1" applyAlignment="1">
      <alignment horizontal="right" vertical="center"/>
    </xf>
    <xf numFmtId="39" fontId="3" fillId="2" borderId="26" xfId="0" applyFont="1" applyFill="1" applyBorder="1" applyAlignment="1">
      <alignment vertical="center" wrapText="1"/>
    </xf>
    <xf numFmtId="43" fontId="3" fillId="2" borderId="26" xfId="1" applyFont="1" applyFill="1" applyBorder="1" applyAlignment="1">
      <alignment vertical="center"/>
    </xf>
    <xf numFmtId="39" fontId="3" fillId="2" borderId="26" xfId="0" applyFont="1" applyFill="1" applyBorder="1" applyAlignment="1">
      <alignment horizontal="center" vertical="center"/>
    </xf>
    <xf numFmtId="43" fontId="3" fillId="2" borderId="27" xfId="1" applyFont="1" applyFill="1" applyBorder="1" applyAlignment="1">
      <alignment vertical="center"/>
    </xf>
    <xf numFmtId="4" fontId="9" fillId="2" borderId="0" xfId="0" applyNumberFormat="1" applyFont="1" applyFill="1" applyAlignment="1">
      <alignment horizontal="left" vertical="center"/>
    </xf>
    <xf numFmtId="43" fontId="9" fillId="2" borderId="0" xfId="1" applyFont="1" applyFill="1" applyAlignment="1">
      <alignment horizontal="left" vertical="center"/>
    </xf>
    <xf numFmtId="40" fontId="9" fillId="2" borderId="0" xfId="0" applyNumberFormat="1" applyFont="1" applyFill="1" applyAlignment="1">
      <alignment horizontal="left" vertical="center"/>
    </xf>
    <xf numFmtId="40" fontId="9" fillId="2" borderId="0" xfId="4" applyNumberFormat="1" applyFont="1" applyFill="1" applyBorder="1" applyAlignment="1">
      <alignment horizontal="right" vertical="center"/>
    </xf>
    <xf numFmtId="39" fontId="6" fillId="9" borderId="28" xfId="0" applyFont="1" applyFill="1" applyBorder="1" applyAlignment="1">
      <alignment horizontal="right" vertical="center"/>
    </xf>
    <xf numFmtId="39" fontId="6" fillId="9" borderId="29" xfId="0" applyFont="1" applyFill="1" applyBorder="1" applyAlignment="1">
      <alignment horizontal="right" vertical="center" wrapText="1"/>
    </xf>
    <xf numFmtId="39" fontId="6" fillId="9" borderId="30" xfId="0" applyFont="1" applyFill="1" applyBorder="1" applyAlignment="1">
      <alignment horizontal="right" vertical="center" wrapText="1"/>
    </xf>
    <xf numFmtId="43" fontId="6" fillId="9" borderId="31" xfId="1" applyFont="1" applyFill="1" applyBorder="1" applyAlignment="1">
      <alignment vertical="center"/>
    </xf>
  </cellXfs>
  <cellStyles count="5">
    <cellStyle name="Comma" xfId="1" builtinId="3"/>
    <cellStyle name="Currency" xfId="2" builtinId="4"/>
    <cellStyle name="Moneda_PRESUPUESTO CARRTERA SAN MARCOS - CUPEY - TELEFERICO (segunda entrega) revision02" xfId="4" xr:uid="{5241BF94-CC9A-41FA-905C-4C9C458B5811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ropbox\Dropbox\00.Proyectos\04.%20CONSTRUCCIONES\000.%20ACERAS%20Y%20CONTENES\Sanchez\2025\Z2.%20Presupuesto%20Sanchez_Aceras%20y%20Contenes%202025.xlsx" TargetMode="External"/><Relationship Id="rId1" Type="http://schemas.openxmlformats.org/officeDocument/2006/relationships/externalLinkPath" Target="file:///E:\Dropbox\Dropbox\00.Proyectos\04.%20CONSTRUCCIONES\000.%20ACERAS%20Y%20CONTENES\Sanchez\2025\Z2.%20Presupuesto%20Sanchez_Aceras%20y%20Contenes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ase\Ctrol.%20Pto\arodriguez\Desktop\Documents%20and%20Settings\Eva%20L.%20JImenez%20Pagan\My%20Documents\Banco%20Central\Martin%20Fernandez%20-%20Calles\Presup.%20dise&#241;o%20original%20(30-mar-04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\Documents%20and%20Settings\Eva%20L.%20JImenez%20Pagan\My%20Documents\Banco%20Central\Martin%20Fernandez%20-%20Calles\Presup.%20dise&#241;o%20original%20(30-mar-0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EROPUERTO%20DE%20PUNTA%20CANA\Presupuesto%20Aeropuerto%20de%20Punta%20Cana\Documents%20and%20Settings\Eva%20L.%20JImenez%20Pagan\My%20Documents\Banco%20Central\Martin%20Fernandez%20-%20Calles\Presup.%20dise&#241;o%20original%20(30-mar-04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ase\Ctrol.%20Pto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alisis de precios SURFACE"/>
      <sheetName val="Sheet1"/>
      <sheetName val="Sheet2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tidas"/>
      <sheetName val="Materiales"/>
      <sheetName val="Presupuesto"/>
      <sheetName val="APU1"/>
      <sheetName val="APU2"/>
      <sheetName val="APU3"/>
      <sheetName val="APU4"/>
      <sheetName val="APU5"/>
      <sheetName val="APU6"/>
      <sheetName val="APU7"/>
      <sheetName val="APU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ANALISIS_STO_DGO"/>
      <sheetName val="PRES__BOCA_NUEVA"/>
      <sheetName val="CONTRARO SEÑALIZACIONES"/>
      <sheetName val="Senalizacion"/>
      <sheetName val="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Resumen Precio Equipos"/>
      <sheetName val="O.M. y Salarios"/>
      <sheetName val="Material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ANALISIS_STO_DGO"/>
      <sheetName val="PRES__BOCA_NUEVA"/>
      <sheetName val="CONTRARO_SEÑALIZACIONES"/>
      <sheetName val="Senalizacion"/>
      <sheetName val="A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Resumen Precio Equipos"/>
      <sheetName val="O.M. y Salarios"/>
      <sheetName val="Materiales"/>
      <sheetName val="PRESUP. HOSPIT. VERON"/>
      <sheetName val="Insumos"/>
      <sheetName val="Análisis de Preci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F0A2-D2F6-4DA5-B439-75476204292F}">
  <dimension ref="A1:K48"/>
  <sheetViews>
    <sheetView tabSelected="1" topLeftCell="A7" zoomScale="70" zoomScaleNormal="70" zoomScaleSheetLayoutView="70" workbookViewId="0">
      <selection activeCell="I28" sqref="I28"/>
    </sheetView>
  </sheetViews>
  <sheetFormatPr defaultColWidth="8.88671875" defaultRowHeight="15" x14ac:dyDescent="0.2"/>
  <cols>
    <col min="1" max="1" width="7.109375" customWidth="1"/>
    <col min="2" max="2" width="24.5546875" bestFit="1" customWidth="1"/>
    <col min="3" max="3" width="12.5546875" bestFit="1" customWidth="1"/>
    <col min="4" max="4" width="8.44140625" bestFit="1" customWidth="1"/>
    <col min="5" max="6" width="13.6640625" bestFit="1" customWidth="1"/>
    <col min="7" max="7" width="18" bestFit="1" customWidth="1"/>
    <col min="8" max="8" width="23.6640625" customWidth="1"/>
    <col min="9" max="9" width="18.77734375" customWidth="1"/>
  </cols>
  <sheetData>
    <row r="1" spans="1:10" s="2" customFormat="1" ht="46.9" customHeight="1" x14ac:dyDescent="0.2">
      <c r="A1" s="1" t="s">
        <v>0</v>
      </c>
      <c r="B1" s="1"/>
      <c r="C1" s="1"/>
      <c r="D1" s="1"/>
      <c r="E1" s="1"/>
      <c r="F1" s="1"/>
      <c r="G1" s="1"/>
      <c r="I1" s="3"/>
      <c r="J1" s="3"/>
    </row>
    <row r="2" spans="1:10" s="2" customFormat="1" ht="24.95" customHeight="1" x14ac:dyDescent="0.25">
      <c r="B2" s="4" t="s">
        <v>1</v>
      </c>
      <c r="D2" s="5"/>
      <c r="I2" s="3"/>
      <c r="J2" s="3"/>
    </row>
    <row r="3" spans="1:10" s="2" customFormat="1" ht="24.95" customHeight="1" x14ac:dyDescent="0.25">
      <c r="B3" s="6" t="s">
        <v>2</v>
      </c>
      <c r="D3" s="5"/>
      <c r="I3" s="3"/>
      <c r="J3" s="3"/>
    </row>
    <row r="4" spans="1:10" s="2" customFormat="1" ht="24.95" customHeight="1" x14ac:dyDescent="0.25">
      <c r="B4" s="6" t="s">
        <v>3</v>
      </c>
      <c r="D4" s="5"/>
      <c r="I4" s="3"/>
      <c r="J4" s="3"/>
    </row>
    <row r="5" spans="1:10" s="2" customFormat="1" ht="24.95" customHeight="1" x14ac:dyDescent="0.2">
      <c r="B5" s="7"/>
      <c r="D5" s="5"/>
      <c r="I5" s="3"/>
      <c r="J5" s="3"/>
    </row>
    <row r="6" spans="1:10" s="2" customFormat="1" ht="24.95" customHeight="1" x14ac:dyDescent="0.25">
      <c r="B6" s="6" t="s">
        <v>4</v>
      </c>
      <c r="D6" s="5"/>
      <c r="I6" s="3"/>
      <c r="J6" s="3"/>
    </row>
    <row r="9" spans="1:10" ht="30" x14ac:dyDescent="0.2">
      <c r="A9" s="8" t="s">
        <v>5</v>
      </c>
      <c r="B9" s="9" t="s">
        <v>6</v>
      </c>
      <c r="C9" s="10" t="s">
        <v>7</v>
      </c>
      <c r="D9" s="11" t="s">
        <v>8</v>
      </c>
      <c r="E9" s="9" t="s">
        <v>9</v>
      </c>
      <c r="F9" s="11" t="s">
        <v>10</v>
      </c>
      <c r="G9" s="12" t="s">
        <v>11</v>
      </c>
    </row>
    <row r="10" spans="1:10" x14ac:dyDescent="0.2">
      <c r="A10" s="13"/>
      <c r="B10" s="14"/>
      <c r="C10" s="15"/>
      <c r="D10" s="13"/>
      <c r="E10" s="14"/>
      <c r="F10" s="13"/>
      <c r="G10" s="13"/>
    </row>
    <row r="11" spans="1:10" x14ac:dyDescent="0.2">
      <c r="A11" s="16" t="s">
        <v>12</v>
      </c>
      <c r="B11" s="17" t="s">
        <v>13</v>
      </c>
      <c r="C11" s="18">
        <v>740</v>
      </c>
      <c r="D11" s="19"/>
      <c r="E11" s="18"/>
      <c r="F11" s="20"/>
      <c r="G11" s="21"/>
    </row>
    <row r="12" spans="1:10" x14ac:dyDescent="0.2">
      <c r="A12" s="2"/>
      <c r="B12" s="2"/>
      <c r="C12" s="22"/>
      <c r="D12" s="5"/>
      <c r="E12" s="2"/>
      <c r="F12" s="2"/>
      <c r="G12" s="2"/>
    </row>
    <row r="13" spans="1:10" x14ac:dyDescent="0.2">
      <c r="A13" s="23">
        <v>1</v>
      </c>
      <c r="B13" s="24" t="s">
        <v>14</v>
      </c>
      <c r="C13" s="25"/>
      <c r="D13" s="26"/>
      <c r="E13" s="25"/>
      <c r="F13" s="27"/>
      <c r="G13" s="28">
        <f>SUM(F14:F14)</f>
        <v>0</v>
      </c>
    </row>
    <row r="14" spans="1:10" ht="30" x14ac:dyDescent="0.2">
      <c r="A14" s="29">
        <f>A13+0.01</f>
        <v>1.01</v>
      </c>
      <c r="B14" s="30" t="s">
        <v>15</v>
      </c>
      <c r="C14" s="31">
        <f>+C11</f>
        <v>740</v>
      </c>
      <c r="D14" s="32" t="s">
        <v>16</v>
      </c>
      <c r="E14" s="33"/>
      <c r="F14" s="31">
        <f>+E14*C14</f>
        <v>0</v>
      </c>
      <c r="G14" s="34"/>
    </row>
    <row r="15" spans="1:10" x14ac:dyDescent="0.2">
      <c r="A15" s="2"/>
      <c r="B15" s="2"/>
      <c r="C15" s="22"/>
      <c r="D15" s="5"/>
      <c r="E15" s="2"/>
      <c r="F15" s="2"/>
      <c r="G15" s="2"/>
    </row>
    <row r="16" spans="1:10" x14ac:dyDescent="0.2">
      <c r="A16" s="23">
        <v>2</v>
      </c>
      <c r="B16" s="24" t="s">
        <v>17</v>
      </c>
      <c r="C16" s="25"/>
      <c r="D16" s="26"/>
      <c r="E16" s="25"/>
      <c r="F16" s="27"/>
      <c r="G16" s="28">
        <f>SUM(F17:F20)</f>
        <v>0</v>
      </c>
    </row>
    <row r="17" spans="1:10" x14ac:dyDescent="0.2">
      <c r="A17" s="35">
        <f>A16+0.01</f>
        <v>2.0099999999999998</v>
      </c>
      <c r="B17" s="36" t="s">
        <v>18</v>
      </c>
      <c r="C17" s="37">
        <f>+C14*0.55*0.25</f>
        <v>101.75000000000001</v>
      </c>
      <c r="D17" s="38" t="s">
        <v>19</v>
      </c>
      <c r="E17" s="39"/>
      <c r="F17" s="40">
        <f>+E17*C17</f>
        <v>0</v>
      </c>
      <c r="G17" s="41"/>
    </row>
    <row r="18" spans="1:10" x14ac:dyDescent="0.2">
      <c r="A18" s="35">
        <f>A17+0.01</f>
        <v>2.0199999999999996</v>
      </c>
      <c r="B18" s="36" t="s">
        <v>20</v>
      </c>
      <c r="C18" s="37">
        <f>+C17*1.25</f>
        <v>127.18750000000001</v>
      </c>
      <c r="D18" s="38" t="s">
        <v>19</v>
      </c>
      <c r="E18" s="39"/>
      <c r="F18" s="40">
        <f>+E18*C18</f>
        <v>0</v>
      </c>
      <c r="G18" s="41"/>
    </row>
    <row r="19" spans="1:10" ht="29.25" customHeight="1" x14ac:dyDescent="0.2">
      <c r="A19" s="35">
        <f>A18+0.01</f>
        <v>2.0299999999999994</v>
      </c>
      <c r="B19" s="42" t="s">
        <v>21</v>
      </c>
      <c r="C19" s="43">
        <f>+C11*0.55*0.2*1.2</f>
        <v>97.680000000000021</v>
      </c>
      <c r="D19" s="44" t="s">
        <v>22</v>
      </c>
      <c r="E19" s="45"/>
      <c r="F19" s="46">
        <f>+C19*E19</f>
        <v>0</v>
      </c>
      <c r="G19" s="41"/>
      <c r="J19" s="47"/>
    </row>
    <row r="20" spans="1:10" x14ac:dyDescent="0.2">
      <c r="A20" s="48">
        <f>A19+0.01</f>
        <v>2.0399999999999991</v>
      </c>
      <c r="B20" s="49" t="s">
        <v>23</v>
      </c>
      <c r="C20" s="50">
        <f>+C14*0.55*0.15*0.6</f>
        <v>36.630000000000003</v>
      </c>
      <c r="D20" s="51" t="s">
        <v>19</v>
      </c>
      <c r="E20" s="52"/>
      <c r="F20" s="53">
        <f>+E20*C20</f>
        <v>0</v>
      </c>
      <c r="G20" s="54"/>
    </row>
    <row r="21" spans="1:10" x14ac:dyDescent="0.2">
      <c r="A21" s="55"/>
      <c r="B21" s="56"/>
      <c r="C21" s="22"/>
      <c r="D21" s="5"/>
      <c r="E21" s="57"/>
      <c r="F21" s="57"/>
      <c r="G21" s="57"/>
    </row>
    <row r="22" spans="1:10" x14ac:dyDescent="0.2">
      <c r="A22" s="23">
        <f>A16+1</f>
        <v>3</v>
      </c>
      <c r="B22" s="24" t="s">
        <v>24</v>
      </c>
      <c r="C22" s="25"/>
      <c r="D22" s="26"/>
      <c r="E22" s="25"/>
      <c r="F22" s="27"/>
      <c r="G22" s="28">
        <f>SUM(F23:F23)</f>
        <v>0</v>
      </c>
    </row>
    <row r="23" spans="1:10" x14ac:dyDescent="0.2">
      <c r="A23" s="58">
        <f>+A22+0.01</f>
        <v>3.01</v>
      </c>
      <c r="B23" s="59" t="s">
        <v>25</v>
      </c>
      <c r="C23" s="33">
        <f>+C11</f>
        <v>740</v>
      </c>
      <c r="D23" s="60" t="s">
        <v>26</v>
      </c>
      <c r="E23" s="33"/>
      <c r="F23" s="33">
        <f>+E23*C23</f>
        <v>0</v>
      </c>
      <c r="G23" s="61"/>
    </row>
    <row r="24" spans="1:10" x14ac:dyDescent="0.2">
      <c r="A24" s="55"/>
      <c r="B24" s="56"/>
      <c r="C24" s="22"/>
      <c r="D24" s="5"/>
      <c r="E24" s="57"/>
      <c r="F24" s="57"/>
      <c r="G24" s="57"/>
    </row>
    <row r="25" spans="1:10" x14ac:dyDescent="0.2">
      <c r="A25" s="16" t="s">
        <v>27</v>
      </c>
      <c r="B25" s="17" t="s">
        <v>28</v>
      </c>
      <c r="C25" s="18">
        <f>+C11</f>
        <v>740</v>
      </c>
      <c r="D25" s="19"/>
      <c r="E25" s="18"/>
      <c r="F25" s="20"/>
      <c r="G25" s="21"/>
    </row>
    <row r="26" spans="1:10" x14ac:dyDescent="0.2">
      <c r="A26" s="55"/>
      <c r="B26" s="56"/>
      <c r="C26" s="22"/>
      <c r="D26" s="5"/>
      <c r="E26" s="57"/>
      <c r="F26" s="57"/>
      <c r="G26" s="57"/>
    </row>
    <row r="27" spans="1:10" x14ac:dyDescent="0.2">
      <c r="A27" s="23">
        <v>2</v>
      </c>
      <c r="B27" s="24" t="s">
        <v>17</v>
      </c>
      <c r="C27" s="25"/>
      <c r="D27" s="26"/>
      <c r="E27" s="25"/>
      <c r="F27" s="27"/>
      <c r="G27" s="28">
        <f>SUM(F28:F30)</f>
        <v>0</v>
      </c>
    </row>
    <row r="28" spans="1:10" x14ac:dyDescent="0.2">
      <c r="A28" s="35">
        <f>A27+0.01</f>
        <v>2.0099999999999998</v>
      </c>
      <c r="B28" s="36" t="s">
        <v>29</v>
      </c>
      <c r="C28" s="37">
        <f>C25*1.1*0.25</f>
        <v>203.50000000000003</v>
      </c>
      <c r="D28" s="38" t="s">
        <v>19</v>
      </c>
      <c r="E28" s="39"/>
      <c r="F28" s="40">
        <f>+E28*C28</f>
        <v>0</v>
      </c>
      <c r="G28" s="41"/>
    </row>
    <row r="29" spans="1:10" x14ac:dyDescent="0.2">
      <c r="A29" s="35">
        <f>A28+0.01</f>
        <v>2.0199999999999996</v>
      </c>
      <c r="B29" s="36" t="s">
        <v>20</v>
      </c>
      <c r="C29" s="37">
        <f>C28*1.25</f>
        <v>254.37500000000003</v>
      </c>
      <c r="D29" s="38" t="s">
        <v>19</v>
      </c>
      <c r="E29" s="39"/>
      <c r="F29" s="40">
        <f>+E29*C29</f>
        <v>0</v>
      </c>
      <c r="G29" s="41"/>
      <c r="J29" s="62"/>
    </row>
    <row r="30" spans="1:10" x14ac:dyDescent="0.2">
      <c r="A30" s="48">
        <f>A29+0.01</f>
        <v>2.0299999999999994</v>
      </c>
      <c r="B30" s="49" t="s">
        <v>21</v>
      </c>
      <c r="C30" s="50">
        <f>C25*1*(0.3)*1.2</f>
        <v>266.39999999999998</v>
      </c>
      <c r="D30" s="51" t="s">
        <v>22</v>
      </c>
      <c r="E30" s="52"/>
      <c r="F30" s="53">
        <f>+E30*C30</f>
        <v>0</v>
      </c>
      <c r="G30" s="54"/>
    </row>
    <row r="31" spans="1:10" x14ac:dyDescent="0.2">
      <c r="A31" s="55"/>
      <c r="B31" s="56"/>
      <c r="C31" s="22"/>
      <c r="D31" s="5"/>
      <c r="E31" s="57"/>
      <c r="F31" s="57"/>
      <c r="G31" s="57"/>
    </row>
    <row r="32" spans="1:10" x14ac:dyDescent="0.2">
      <c r="A32" s="23">
        <f>A27+1</f>
        <v>3</v>
      </c>
      <c r="B32" s="24" t="s">
        <v>24</v>
      </c>
      <c r="C32" s="25"/>
      <c r="D32" s="26"/>
      <c r="E32" s="25"/>
      <c r="F32" s="27"/>
      <c r="G32" s="28">
        <f>SUM(F33:F33)</f>
        <v>0</v>
      </c>
    </row>
    <row r="33" spans="1:11" x14ac:dyDescent="0.2">
      <c r="A33" s="58">
        <f>+A32+0.01</f>
        <v>3.01</v>
      </c>
      <c r="B33" s="59" t="s">
        <v>30</v>
      </c>
      <c r="C33" s="33">
        <f>+C25</f>
        <v>740</v>
      </c>
      <c r="D33" s="60" t="s">
        <v>31</v>
      </c>
      <c r="E33" s="33"/>
      <c r="F33" s="33">
        <f>+E33*C33</f>
        <v>0</v>
      </c>
      <c r="G33" s="61"/>
      <c r="J33" s="47"/>
      <c r="K33" s="47"/>
    </row>
    <row r="34" spans="1:11" x14ac:dyDescent="0.2">
      <c r="A34" s="55"/>
      <c r="B34" s="56"/>
      <c r="C34" s="22"/>
      <c r="D34" s="5"/>
      <c r="E34" s="57"/>
      <c r="F34" s="57"/>
      <c r="G34" s="57"/>
    </row>
    <row r="35" spans="1:11" ht="18" x14ac:dyDescent="0.2">
      <c r="A35" s="63" t="s">
        <v>32</v>
      </c>
      <c r="B35" s="64"/>
      <c r="C35" s="64"/>
      <c r="D35" s="64"/>
      <c r="E35" s="64"/>
      <c r="F35" s="65"/>
      <c r="G35" s="66">
        <f>SUBTOTAL(9,G12:G34)</f>
        <v>0</v>
      </c>
    </row>
    <row r="36" spans="1:11" x14ac:dyDescent="0.2">
      <c r="A36" s="67"/>
      <c r="B36" s="68"/>
      <c r="C36" s="69"/>
      <c r="D36" s="70"/>
      <c r="E36" s="71"/>
      <c r="F36" s="71"/>
      <c r="G36" s="72"/>
    </row>
    <row r="37" spans="1:11" x14ac:dyDescent="0.2">
      <c r="A37" s="73"/>
      <c r="B37" s="74" t="s">
        <v>33</v>
      </c>
      <c r="C37" s="75"/>
      <c r="D37" s="76"/>
      <c r="E37" s="76"/>
      <c r="F37" s="77"/>
      <c r="G37" s="78">
        <f>SUM(F38:F45)</f>
        <v>0</v>
      </c>
    </row>
    <row r="38" spans="1:11" x14ac:dyDescent="0.2">
      <c r="A38" s="35"/>
      <c r="B38" s="36" t="s">
        <v>34</v>
      </c>
      <c r="C38" s="40">
        <v>5</v>
      </c>
      <c r="D38" s="38" t="s">
        <v>35</v>
      </c>
      <c r="E38" s="40">
        <f t="shared" ref="E38:E44" si="0">$G$35</f>
        <v>0</v>
      </c>
      <c r="F38" s="40">
        <f t="shared" ref="F38:F44" si="1">+C38*E38/100</f>
        <v>0</v>
      </c>
      <c r="G38" s="41"/>
    </row>
    <row r="39" spans="1:11" x14ac:dyDescent="0.2">
      <c r="A39" s="35"/>
      <c r="B39" s="36" t="s">
        <v>36</v>
      </c>
      <c r="C39" s="40">
        <v>4</v>
      </c>
      <c r="D39" s="38" t="s">
        <v>35</v>
      </c>
      <c r="E39" s="40">
        <f t="shared" si="0"/>
        <v>0</v>
      </c>
      <c r="F39" s="40">
        <f t="shared" si="1"/>
        <v>0</v>
      </c>
      <c r="G39" s="41"/>
    </row>
    <row r="40" spans="1:11" x14ac:dyDescent="0.2">
      <c r="A40" s="35"/>
      <c r="B40" s="36" t="s">
        <v>37</v>
      </c>
      <c r="C40" s="40">
        <v>4</v>
      </c>
      <c r="D40" s="38" t="s">
        <v>35</v>
      </c>
      <c r="E40" s="40">
        <f t="shared" si="0"/>
        <v>0</v>
      </c>
      <c r="F40" s="40">
        <f t="shared" si="1"/>
        <v>0</v>
      </c>
      <c r="G40" s="41"/>
    </row>
    <row r="41" spans="1:11" x14ac:dyDescent="0.2">
      <c r="A41" s="35"/>
      <c r="B41" s="36" t="s">
        <v>38</v>
      </c>
      <c r="C41" s="40">
        <v>2.86</v>
      </c>
      <c r="D41" s="38" t="s">
        <v>35</v>
      </c>
      <c r="E41" s="40">
        <f t="shared" si="0"/>
        <v>0</v>
      </c>
      <c r="F41" s="40">
        <f t="shared" si="1"/>
        <v>0</v>
      </c>
      <c r="G41" s="41"/>
    </row>
    <row r="42" spans="1:11" x14ac:dyDescent="0.2">
      <c r="A42" s="35"/>
      <c r="B42" s="36" t="s">
        <v>39</v>
      </c>
      <c r="C42" s="40">
        <v>0.1</v>
      </c>
      <c r="D42" s="38" t="s">
        <v>35</v>
      </c>
      <c r="E42" s="40">
        <f t="shared" si="0"/>
        <v>0</v>
      </c>
      <c r="F42" s="40">
        <f t="shared" si="1"/>
        <v>0</v>
      </c>
      <c r="G42" s="41"/>
    </row>
    <row r="43" spans="1:11" x14ac:dyDescent="0.2">
      <c r="A43" s="35"/>
      <c r="B43" s="36" t="s">
        <v>40</v>
      </c>
      <c r="C43" s="40">
        <v>10</v>
      </c>
      <c r="D43" s="38" t="s">
        <v>35</v>
      </c>
      <c r="E43" s="40">
        <f t="shared" si="0"/>
        <v>0</v>
      </c>
      <c r="F43" s="40">
        <f t="shared" si="1"/>
        <v>0</v>
      </c>
      <c r="G43" s="41"/>
    </row>
    <row r="44" spans="1:11" x14ac:dyDescent="0.2">
      <c r="A44" s="48"/>
      <c r="B44" s="49" t="s">
        <v>41</v>
      </c>
      <c r="C44" s="53">
        <v>5</v>
      </c>
      <c r="D44" s="51" t="s">
        <v>35</v>
      </c>
      <c r="E44" s="53">
        <f t="shared" si="0"/>
        <v>0</v>
      </c>
      <c r="F44" s="53">
        <f t="shared" si="1"/>
        <v>0</v>
      </c>
      <c r="G44" s="41"/>
    </row>
    <row r="45" spans="1:11" x14ac:dyDescent="0.2">
      <c r="A45" s="79"/>
      <c r="B45" s="80"/>
      <c r="C45" s="81"/>
      <c r="D45" s="82"/>
      <c r="E45" s="81"/>
      <c r="F45" s="83"/>
      <c r="G45" s="41"/>
    </row>
    <row r="46" spans="1:11" x14ac:dyDescent="0.2">
      <c r="A46" s="84"/>
      <c r="B46" s="85" t="s">
        <v>42</v>
      </c>
      <c r="C46" s="86">
        <v>1.8</v>
      </c>
      <c r="D46" s="87" t="s">
        <v>35</v>
      </c>
      <c r="E46" s="86">
        <f>+F43</f>
        <v>0</v>
      </c>
      <c r="F46" s="88">
        <f>ROUND($E$43*C46/100,2)</f>
        <v>0</v>
      </c>
      <c r="G46" s="54"/>
    </row>
    <row r="47" spans="1:11" ht="15.75" thickBot="1" x14ac:dyDescent="0.25">
      <c r="A47" s="89"/>
      <c r="B47" s="89"/>
      <c r="C47" s="90"/>
      <c r="D47" s="89"/>
      <c r="E47" s="91"/>
      <c r="F47" s="92"/>
      <c r="G47" s="72"/>
    </row>
    <row r="48" spans="1:11" ht="18.75" thickBot="1" x14ac:dyDescent="0.25">
      <c r="A48" s="93"/>
      <c r="B48" s="94" t="s">
        <v>43</v>
      </c>
      <c r="C48" s="95"/>
      <c r="D48" s="95"/>
      <c r="E48" s="95"/>
      <c r="F48" s="95">
        <f>SUBTOTAL(9,F12:F44)</f>
        <v>0</v>
      </c>
      <c r="G48" s="96">
        <f>SUBTOTAL(9,G12:G47)</f>
        <v>0</v>
      </c>
    </row>
  </sheetData>
  <mergeCells count="3">
    <mergeCell ref="A1:G1"/>
    <mergeCell ref="A35:F35"/>
    <mergeCell ref="B48:F48"/>
  </mergeCells>
  <pageMargins left="0.7" right="0.7" top="0.75" bottom="0.75" header="0.3" footer="0.3"/>
  <pageSetup scale="77" fitToHeight="2" orientation="portrait" r:id="rId1"/>
  <headerFooter>
    <oddHeader>&amp;L&amp;G</oddHeader>
  </headerFooter>
  <colBreaks count="1" manualBreakCount="1">
    <brk id="7" max="46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Partidas</vt:lpstr>
      <vt:lpstr>Partidas!Print_Area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Payano Dirocie</dc:creator>
  <cp:lastModifiedBy>Raquel Payano Dirocie</cp:lastModifiedBy>
  <dcterms:created xsi:type="dcterms:W3CDTF">2025-12-08T17:40:17Z</dcterms:created>
  <dcterms:modified xsi:type="dcterms:W3CDTF">2025-12-08T17:40:45Z</dcterms:modified>
</cp:coreProperties>
</file>